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тарификация 2022-2023 у.г." sheetId="1" r:id="rId1"/>
  </sheets>
  <calcPr calcId="191029" refMode="R1C1"/>
</workbook>
</file>

<file path=xl/calcChain.xml><?xml version="1.0" encoding="utf-8"?>
<calcChain xmlns="http://schemas.openxmlformats.org/spreadsheetml/2006/main">
  <c r="I37" i="1"/>
  <c r="J37"/>
  <c r="K37"/>
  <c r="L37"/>
  <c r="N37"/>
  <c r="O37"/>
  <c r="P37"/>
  <c r="Q37"/>
  <c r="R37"/>
  <c r="S37"/>
  <c r="T37"/>
  <c r="U37"/>
  <c r="W37"/>
  <c r="AA37"/>
  <c r="AC37"/>
  <c r="AD37"/>
  <c r="AE37"/>
  <c r="AF37"/>
  <c r="AD11" l="1"/>
  <c r="AF11"/>
  <c r="AG11"/>
  <c r="AH11"/>
  <c r="AI11"/>
  <c r="AJ11"/>
  <c r="AK11"/>
  <c r="AL11"/>
  <c r="V36" l="1"/>
  <c r="V37" s="1"/>
  <c r="H36"/>
  <c r="H37" s="1"/>
  <c r="M36" l="1"/>
  <c r="AG36" l="1"/>
  <c r="AH36" s="1"/>
  <c r="X36"/>
  <c r="X37" s="1"/>
  <c r="M37"/>
  <c r="AH37" l="1"/>
  <c r="AG37"/>
  <c r="Y36"/>
  <c r="Y37" s="1"/>
  <c r="AB37" l="1"/>
  <c r="Z36"/>
  <c r="Z37" l="1"/>
  <c r="AI36"/>
  <c r="AI37" s="1"/>
  <c r="AJ36" l="1"/>
  <c r="AJ37" s="1"/>
</calcChain>
</file>

<file path=xl/sharedStrings.xml><?xml version="1.0" encoding="utf-8"?>
<sst xmlns="http://schemas.openxmlformats.org/spreadsheetml/2006/main" count="101" uniqueCount="93">
  <si>
    <t>Келісемін</t>
  </si>
  <si>
    <t>Бекітемін</t>
  </si>
  <si>
    <t>«Ақмола облысының білім басқармасының</t>
  </si>
  <si>
    <t>учителей и других работников</t>
  </si>
  <si>
    <t>Шортанды ауданы бойынша білім бөлімі</t>
  </si>
  <si>
    <t>Шортанды кентінің №3 жалпы орта білім</t>
  </si>
  <si>
    <t xml:space="preserve">                                          беретін мектебі "КММ</t>
  </si>
  <si>
    <t>мектеп мекен жайы: Шортанды кенті, 50 лет Октября 91</t>
  </si>
  <si>
    <t>кол-во детей:</t>
  </si>
  <si>
    <t>№ п/п</t>
  </si>
  <si>
    <t>Показатели на начало учебного года</t>
  </si>
  <si>
    <t>1-4</t>
  </si>
  <si>
    <t>5-9</t>
  </si>
  <si>
    <t>10-11</t>
  </si>
  <si>
    <t>ВСЕГО</t>
  </si>
  <si>
    <t>Число классов на 1 сентября</t>
  </si>
  <si>
    <t>Число кл-комлектов на 1 сентября</t>
  </si>
  <si>
    <t>Число учащихся на 1 сентября</t>
  </si>
  <si>
    <t>Общее число препод. работы в неделю по тарификации в т.ч.</t>
  </si>
  <si>
    <t>оплачено из бюджета</t>
  </si>
  <si>
    <t>а)</t>
  </si>
  <si>
    <t>число часов по уч. плану</t>
  </si>
  <si>
    <t>б)</t>
  </si>
  <si>
    <t>число дополнительных часов</t>
  </si>
  <si>
    <t>НВП</t>
  </si>
  <si>
    <t>казахский  язык</t>
  </si>
  <si>
    <t>казахская  литература</t>
  </si>
  <si>
    <t>хореография</t>
  </si>
  <si>
    <t>инфоматика</t>
  </si>
  <si>
    <t>иностранный  язык</t>
  </si>
  <si>
    <t>валеология,религ</t>
  </si>
  <si>
    <t>основы экономических  знаний</t>
  </si>
  <si>
    <t>профиль</t>
  </si>
  <si>
    <t>прикл.курсы</t>
  </si>
  <si>
    <t xml:space="preserve">обучение  на  дому </t>
  </si>
  <si>
    <t>одарен. Гимназические</t>
  </si>
  <si>
    <t>рус.яз</t>
  </si>
  <si>
    <t>спец.группа         самопознание</t>
  </si>
  <si>
    <t>Фамилия Имя Отчество</t>
  </si>
  <si>
    <t>должность</t>
  </si>
  <si>
    <t>категория</t>
  </si>
  <si>
    <t>Коэфициент</t>
  </si>
  <si>
    <t>месячная ставка</t>
  </si>
  <si>
    <t>№</t>
  </si>
  <si>
    <t>образование</t>
  </si>
  <si>
    <t>стаж</t>
  </si>
  <si>
    <t>число час.недельн</t>
  </si>
  <si>
    <t>з/плата в месяц</t>
  </si>
  <si>
    <t>классное руководство ОБ</t>
  </si>
  <si>
    <t xml:space="preserve">классное руководство МБ </t>
  </si>
  <si>
    <t>Гимназическая</t>
  </si>
  <si>
    <t>корекция 40%</t>
  </si>
  <si>
    <t>100%</t>
  </si>
  <si>
    <t>дополнительная оплата</t>
  </si>
  <si>
    <t>часы к оплате</t>
  </si>
  <si>
    <t>30% обновленки</t>
  </si>
  <si>
    <t>РБ 25% сельских</t>
  </si>
  <si>
    <t xml:space="preserve">РБ надбавка 10% </t>
  </si>
  <si>
    <t xml:space="preserve">30% обновленкиот роста </t>
  </si>
  <si>
    <t>педагог-исследователь 40%</t>
  </si>
  <si>
    <t>педагог-эксперт35%</t>
  </si>
  <si>
    <t>педагог-модератор 30%</t>
  </si>
  <si>
    <t>магистр</t>
  </si>
  <si>
    <t xml:space="preserve">200% от БДО </t>
  </si>
  <si>
    <t>МБ 25 % сельских</t>
  </si>
  <si>
    <t xml:space="preserve">надбавка 10% </t>
  </si>
  <si>
    <t>итого педагог. зарплата</t>
  </si>
  <si>
    <t>ИТОГО заработная плата в мес</t>
  </si>
  <si>
    <t>Зайтхан Нұрғали</t>
  </si>
  <si>
    <t>жоғ</t>
  </si>
  <si>
    <t>трудовое  обучение</t>
  </si>
  <si>
    <t>(Самопознание)</t>
  </si>
  <si>
    <t>В2-4</t>
  </si>
  <si>
    <t>внеклассная работа</t>
  </si>
  <si>
    <t>ФЗП</t>
  </si>
  <si>
    <t>«Ақмола облысының білім басқармасының Шортанды ауданы бойынша білім бөлімі» ММ-ң                    Шортанды ауданы бойынша білім бөлімі</t>
  </si>
  <si>
    <t xml:space="preserve">басшысы__________     Ш.Х.Ахметова                               </t>
  </si>
  <si>
    <t>"Ақмола облысының білім басқармасының  Шортанды ауданы бойынша білім бөлімі Шортанды кентінің №3 жалпы  орта білім беретін мектебі" КММ-ң директоры</t>
  </si>
  <si>
    <t xml:space="preserve">                                                                                                     </t>
  </si>
  <si>
    <t>А.Анесей</t>
  </si>
  <si>
    <t>Ахметжанова С.С.</t>
  </si>
  <si>
    <t>Оқу ісі меңгерушісі</t>
  </si>
  <si>
    <t>Бас экономист</t>
  </si>
  <si>
    <t>РБ 100% РОСТ</t>
  </si>
  <si>
    <t>Т А Р И Ф И К А Ц И О Н Н Ы Й     С П И С О К IT - классы</t>
  </si>
  <si>
    <t>0</t>
  </si>
  <si>
    <t xml:space="preserve">кол-во класс комплектов: </t>
  </si>
  <si>
    <t>Гузь П.О.</t>
  </si>
  <si>
    <t>Хапур А.</t>
  </si>
  <si>
    <t>м.а.әдіскер кабинетінің директоры</t>
  </si>
  <si>
    <t>14</t>
  </si>
  <si>
    <t>информ. мұғ</t>
  </si>
  <si>
    <t>3 қаңтар 2024 ЖЫЛ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</si>
</sst>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" fontId="4" fillId="0" borderId="10" xfId="0" applyNumberFormat="1" applyFont="1" applyBorder="1" applyProtection="1">
      <protection locked="0"/>
    </xf>
    <xf numFmtId="49" fontId="4" fillId="0" borderId="11" xfId="0" applyNumberFormat="1" applyFont="1" applyBorder="1" applyAlignment="1" applyProtection="1">
      <alignment horizontal="center"/>
      <protection locked="0"/>
    </xf>
    <xf numFmtId="49" fontId="4" fillId="2" borderId="11" xfId="0" applyNumberFormat="1" applyFont="1" applyFill="1" applyBorder="1" applyAlignment="1" applyProtection="1">
      <alignment horizontal="center"/>
      <protection locked="0"/>
    </xf>
    <xf numFmtId="1" fontId="5" fillId="0" borderId="12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17" xfId="0" applyNumberFormat="1" applyFont="1" applyBorder="1" applyProtection="1">
      <protection locked="0"/>
    </xf>
    <xf numFmtId="1" fontId="5" fillId="0" borderId="14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1" fontId="0" fillId="0" borderId="0" xfId="0" applyNumberFormat="1"/>
    <xf numFmtId="0" fontId="0" fillId="2" borderId="0" xfId="0" applyFill="1"/>
    <xf numFmtId="0" fontId="0" fillId="0" borderId="0" xfId="0" applyAlignment="1">
      <alignment vertical="center"/>
    </xf>
    <xf numFmtId="0" fontId="1" fillId="2" borderId="0" xfId="0" applyFont="1" applyFill="1"/>
    <xf numFmtId="1" fontId="1" fillId="0" borderId="0" xfId="0" applyNumberFormat="1" applyFont="1"/>
    <xf numFmtId="1" fontId="7" fillId="0" borderId="14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11" fillId="0" borderId="0" xfId="0" applyFont="1"/>
    <xf numFmtId="0" fontId="4" fillId="0" borderId="1" xfId="0" applyFont="1" applyBorder="1" applyAlignment="1" applyProtection="1">
      <alignment horizontal="center"/>
      <protection locked="0"/>
    </xf>
    <xf numFmtId="1" fontId="5" fillId="0" borderId="14" xfId="0" applyNumberFormat="1" applyFont="1" applyBorder="1" applyAlignment="1" applyProtection="1">
      <alignment horizontal="center" vertical="center" wrapText="1"/>
      <protection locked="0"/>
    </xf>
    <xf numFmtId="1" fontId="5" fillId="0" borderId="16" xfId="0" applyNumberFormat="1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2" borderId="0" xfId="0" applyFont="1" applyFill="1"/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right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19" xfId="0" applyFont="1" applyBorder="1" applyAlignment="1" applyProtection="1">
      <alignment horizontal="left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15" fillId="2" borderId="0" xfId="0" applyFont="1" applyFill="1"/>
    <xf numFmtId="0" fontId="17" fillId="0" borderId="0" xfId="0" applyFont="1" applyAlignment="1">
      <alignment vertical="center"/>
    </xf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0" fontId="17" fillId="2" borderId="0" xfId="0" applyFont="1" applyFill="1"/>
    <xf numFmtId="0" fontId="17" fillId="0" borderId="0" xfId="0" applyFont="1" applyAlignment="1">
      <alignment vertical="center" wrapText="1"/>
    </xf>
    <xf numFmtId="0" fontId="17" fillId="0" borderId="9" xfId="0" applyFont="1" applyBorder="1"/>
    <xf numFmtId="0" fontId="1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9" fillId="0" borderId="0" xfId="0" applyFont="1"/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0" fillId="2" borderId="0" xfId="0" applyFont="1" applyFill="1" applyProtection="1">
      <protection locked="0"/>
    </xf>
    <xf numFmtId="0" fontId="20" fillId="2" borderId="0" xfId="0" applyFont="1" applyFill="1" applyAlignment="1" applyProtection="1">
      <alignment horizontal="center"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" fontId="21" fillId="2" borderId="0" xfId="0" applyNumberFormat="1" applyFont="1" applyFill="1" applyAlignment="1" applyProtection="1">
      <alignment horizontal="center"/>
      <protection locked="0"/>
    </xf>
    <xf numFmtId="1" fontId="21" fillId="2" borderId="0" xfId="0" applyNumberFormat="1" applyFont="1" applyFill="1" applyProtection="1">
      <protection locked="0"/>
    </xf>
    <xf numFmtId="0" fontId="21" fillId="2" borderId="0" xfId="0" applyFont="1" applyFill="1" applyProtection="1">
      <protection locked="0"/>
    </xf>
    <xf numFmtId="2" fontId="20" fillId="2" borderId="0" xfId="0" applyNumberFormat="1" applyFont="1" applyFill="1" applyAlignment="1" applyProtection="1">
      <alignment horizontal="center" vertical="top"/>
      <protection locked="0"/>
    </xf>
    <xf numFmtId="0" fontId="20" fillId="2" borderId="0" xfId="0" applyFont="1" applyFill="1" applyAlignment="1" applyProtection="1">
      <alignment vertical="top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1" fontId="9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49" fontId="14" fillId="0" borderId="2" xfId="0" applyNumberFormat="1" applyFont="1" applyBorder="1" applyAlignment="1" applyProtection="1">
      <alignment horizontal="center" vertical="center" textRotation="90" wrapText="1"/>
      <protection locked="0"/>
    </xf>
    <xf numFmtId="1" fontId="14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14" fillId="0" borderId="2" xfId="0" applyFont="1" applyBorder="1" applyAlignment="1" applyProtection="1">
      <alignment horizontal="center" vertical="center" textRotation="90" wrapText="1"/>
      <protection locked="0"/>
    </xf>
    <xf numFmtId="1" fontId="14" fillId="2" borderId="3" xfId="0" applyNumberFormat="1" applyFont="1" applyFill="1" applyBorder="1" applyAlignment="1" applyProtection="1">
      <alignment horizontal="center" vertical="center" textRotation="90"/>
      <protection locked="0"/>
    </xf>
    <xf numFmtId="1" fontId="14" fillId="2" borderId="8" xfId="0" applyNumberFormat="1" applyFont="1" applyFill="1" applyBorder="1" applyAlignment="1">
      <alignment horizontal="center" vertical="center" textRotation="90"/>
    </xf>
    <xf numFmtId="1" fontId="14" fillId="2" borderId="4" xfId="0" applyNumberFormat="1" applyFont="1" applyFill="1" applyBorder="1" applyAlignment="1">
      <alignment horizontal="center" vertical="center" textRotation="90"/>
    </xf>
    <xf numFmtId="0" fontId="14" fillId="2" borderId="3" xfId="0" applyFont="1" applyFill="1" applyBorder="1" applyAlignment="1" applyProtection="1">
      <alignment horizontal="center" vertical="center" textRotation="90"/>
      <protection locked="0"/>
    </xf>
    <xf numFmtId="0" fontId="14" fillId="2" borderId="8" xfId="0" applyFont="1" applyFill="1" applyBorder="1" applyAlignment="1">
      <alignment horizontal="center" vertical="center" textRotation="90"/>
    </xf>
    <xf numFmtId="0" fontId="14" fillId="2" borderId="4" xfId="0" applyFont="1" applyFill="1" applyBorder="1" applyAlignment="1">
      <alignment horizontal="center" vertical="center" textRotation="90"/>
    </xf>
    <xf numFmtId="0" fontId="14" fillId="2" borderId="2" xfId="0" applyFont="1" applyFill="1" applyBorder="1" applyAlignment="1" applyProtection="1">
      <alignment horizontal="center" vertical="center" textRotation="90" wrapText="1"/>
      <protection locked="0"/>
    </xf>
    <xf numFmtId="0" fontId="11" fillId="2" borderId="2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89"/>
      <protection locked="0"/>
    </xf>
    <xf numFmtId="0" fontId="11" fillId="2" borderId="8" xfId="0" applyFont="1" applyFill="1" applyBorder="1" applyAlignment="1">
      <alignment horizontal="center" vertical="center" textRotation="89"/>
    </xf>
    <xf numFmtId="0" fontId="11" fillId="2" borderId="4" xfId="0" applyFont="1" applyFill="1" applyBorder="1" applyAlignment="1">
      <alignment horizontal="center" vertical="center" textRotation="89"/>
    </xf>
    <xf numFmtId="49" fontId="13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11" fillId="2" borderId="2" xfId="0" applyNumberFormat="1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 wrapText="1"/>
    </xf>
    <xf numFmtId="1" fontId="14" fillId="0" borderId="8" xfId="0" applyNumberFormat="1" applyFont="1" applyBorder="1" applyAlignment="1" applyProtection="1">
      <alignment horizontal="center" vertical="center" textRotation="90" wrapText="1"/>
      <protection locked="0"/>
    </xf>
    <xf numFmtId="1" fontId="14" fillId="0" borderId="4" xfId="0" applyNumberFormat="1" applyFont="1" applyBorder="1" applyAlignment="1" applyProtection="1">
      <alignment horizontal="center" vertical="center" textRotation="90" wrapText="1"/>
      <protection locked="0"/>
    </xf>
    <xf numFmtId="49" fontId="14" fillId="0" borderId="8" xfId="0" applyNumberFormat="1" applyFont="1" applyBorder="1" applyAlignment="1" applyProtection="1">
      <alignment horizontal="center" vertical="center" textRotation="90" wrapText="1"/>
      <protection locked="0"/>
    </xf>
    <xf numFmtId="49" fontId="14" fillId="0" borderId="4" xfId="0" applyNumberFormat="1" applyFont="1" applyBorder="1" applyAlignment="1" applyProtection="1">
      <alignment horizontal="center" vertical="center" textRotation="90" wrapText="1"/>
      <protection locked="0"/>
    </xf>
    <xf numFmtId="49" fontId="14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49" fontId="14" fillId="2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0" xfId="0" applyFont="1" applyAlignment="1">
      <alignment horizontal="left" vertical="center" wrapText="1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1" fontId="18" fillId="2" borderId="0" xfId="0" applyNumberFormat="1" applyFont="1" applyFill="1" applyAlignment="1">
      <alignment horizontal="center"/>
    </xf>
    <xf numFmtId="0" fontId="21" fillId="2" borderId="0" xfId="0" applyFont="1" applyFill="1" applyAlignment="1" applyProtection="1">
      <alignment horizontal="left"/>
      <protection locked="0"/>
    </xf>
    <xf numFmtId="49" fontId="10" fillId="0" borderId="3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 textRotation="90"/>
      <protection locked="0"/>
    </xf>
    <xf numFmtId="0" fontId="11" fillId="0" borderId="8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1" fontId="14" fillId="0" borderId="3" xfId="0" applyNumberFormat="1" applyFont="1" applyBorder="1" applyAlignment="1" applyProtection="1">
      <alignment horizontal="center" vertical="center" textRotation="90" wrapText="1"/>
      <protection locked="0"/>
    </xf>
    <xf numFmtId="1" fontId="11" fillId="0" borderId="8" xfId="0" applyNumberFormat="1" applyFont="1" applyBorder="1" applyAlignment="1">
      <alignment horizontal="center" vertical="center" textRotation="90" wrapText="1"/>
    </xf>
    <xf numFmtId="1" fontId="11" fillId="0" borderId="4" xfId="0" applyNumberFormat="1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90" wrapText="1" readingOrder="2"/>
    </xf>
    <xf numFmtId="0" fontId="10" fillId="0" borderId="8" xfId="0" applyFont="1" applyBorder="1" applyAlignment="1">
      <alignment horizontal="center" vertical="center" textRotation="90" wrapText="1" readingOrder="2"/>
    </xf>
    <xf numFmtId="0" fontId="10" fillId="0" borderId="4" xfId="0" applyFont="1" applyBorder="1" applyAlignment="1">
      <alignment horizontal="center" vertical="center" textRotation="90" wrapText="1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/>
    <xf numFmtId="0" fontId="24" fillId="0" borderId="0" xfId="0" applyFont="1"/>
    <xf numFmtId="0" fontId="24" fillId="2" borderId="0" xfId="0" applyFont="1" applyFill="1"/>
    <xf numFmtId="1" fontId="24" fillId="0" borderId="0" xfId="0" applyNumberFormat="1" applyFont="1"/>
    <xf numFmtId="0" fontId="2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5"/>
  <sheetViews>
    <sheetView tabSelected="1" view="pageBreakPreview" topLeftCell="A22" zoomScale="60" zoomScaleNormal="60" workbookViewId="0">
      <selection activeCell="K50" sqref="K50"/>
    </sheetView>
  </sheetViews>
  <sheetFormatPr defaultRowHeight="15"/>
  <cols>
    <col min="1" max="1" width="5.28515625" style="23" customWidth="1"/>
    <col min="2" max="2" width="24.28515625" customWidth="1"/>
    <col min="3" max="3" width="16.140625" customWidth="1"/>
    <col min="4" max="4" width="24.5703125" customWidth="1"/>
    <col min="5" max="5" width="8.7109375" customWidth="1"/>
    <col min="6" max="6" width="7.5703125" customWidth="1"/>
    <col min="7" max="7" width="9.28515625" customWidth="1"/>
    <col min="8" max="8" width="11.28515625" customWidth="1"/>
    <col min="9" max="9" width="8.5703125" customWidth="1"/>
    <col min="10" max="10" width="7.7109375" customWidth="1"/>
    <col min="11" max="11" width="11.85546875" style="22" customWidth="1"/>
    <col min="12" max="12" width="8.42578125" customWidth="1"/>
    <col min="13" max="13" width="12.42578125" customWidth="1"/>
    <col min="14" max="14" width="12.28515625" customWidth="1"/>
    <col min="15" max="15" width="14.5703125" customWidth="1"/>
    <col min="16" max="16" width="9.85546875" customWidth="1"/>
    <col min="17" max="17" width="10.42578125" customWidth="1"/>
    <col min="18" max="18" width="9" customWidth="1"/>
    <col min="19" max="19" width="6.28515625" customWidth="1"/>
    <col min="20" max="20" width="9.42578125" customWidth="1"/>
    <col min="21" max="21" width="10.85546875" customWidth="1"/>
    <col min="22" max="22" width="9.140625" customWidth="1"/>
    <col min="23" max="23" width="9" customWidth="1"/>
    <col min="24" max="24" width="8.28515625" customWidth="1"/>
    <col min="25" max="25" width="8.7109375" customWidth="1"/>
    <col min="26" max="26" width="9.85546875" customWidth="1"/>
    <col min="27" max="27" width="12.28515625" customWidth="1"/>
    <col min="28" max="28" width="0.28515625" customWidth="1"/>
    <col min="29" max="29" width="8.42578125" style="22" customWidth="1"/>
    <col min="30" max="30" width="0.28515625" hidden="1" customWidth="1"/>
    <col min="31" max="31" width="3.7109375" hidden="1" customWidth="1"/>
    <col min="32" max="32" width="9" customWidth="1"/>
    <col min="33" max="33" width="10.5703125" customWidth="1"/>
    <col min="34" max="34" width="12" style="21" bestFit="1" customWidth="1"/>
    <col min="35" max="35" width="11.140625" style="21" customWidth="1"/>
    <col min="36" max="36" width="10.85546875" customWidth="1"/>
    <col min="37" max="37" width="10.5703125" customWidth="1"/>
    <col min="38" max="38" width="11.140625" customWidth="1"/>
    <col min="39" max="39" width="11.7109375" customWidth="1"/>
    <col min="40" max="40" width="11.28515625" customWidth="1"/>
    <col min="41" max="41" width="10.28515625" customWidth="1"/>
    <col min="42" max="42" width="10.42578125" customWidth="1"/>
    <col min="43" max="43" width="8.7109375" customWidth="1"/>
    <col min="44" max="44" width="9.85546875" customWidth="1"/>
    <col min="45" max="45" width="10.140625" customWidth="1"/>
    <col min="46" max="46" width="13.140625" customWidth="1"/>
    <col min="47" max="47" width="13" customWidth="1"/>
  </cols>
  <sheetData>
    <row r="1" spans="1:46" s="1" customFormat="1" ht="21" thickBot="1">
      <c r="A1" s="39"/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29"/>
      <c r="N1" s="29"/>
      <c r="AC1" s="24"/>
      <c r="AH1" s="25"/>
      <c r="AI1" s="25"/>
    </row>
    <row r="2" spans="1:46" s="1" customFormat="1" ht="20.25">
      <c r="A2" s="39"/>
      <c r="B2" s="29"/>
      <c r="C2" s="29"/>
      <c r="D2" s="29"/>
      <c r="E2" s="29"/>
      <c r="F2" s="31"/>
      <c r="G2" s="29"/>
      <c r="H2" s="29"/>
      <c r="I2" s="29"/>
      <c r="J2" s="29"/>
      <c r="K2" s="30"/>
      <c r="L2" s="29"/>
      <c r="M2" s="29"/>
      <c r="N2" s="29"/>
      <c r="T2" s="3" t="s">
        <v>9</v>
      </c>
      <c r="U2" s="49" t="s">
        <v>10</v>
      </c>
      <c r="V2" s="50"/>
      <c r="W2" s="50"/>
      <c r="X2" s="50"/>
      <c r="Y2" s="50"/>
      <c r="Z2" s="50"/>
      <c r="AA2" s="50"/>
      <c r="AB2" s="50"/>
      <c r="AC2" s="51"/>
      <c r="AD2" s="4" t="s">
        <v>11</v>
      </c>
      <c r="AE2" s="4"/>
      <c r="AF2" s="4" t="s">
        <v>85</v>
      </c>
      <c r="AG2" s="4" t="s">
        <v>11</v>
      </c>
      <c r="AH2" s="5" t="s">
        <v>12</v>
      </c>
      <c r="AI2" s="5" t="s">
        <v>13</v>
      </c>
      <c r="AJ2" s="5"/>
      <c r="AK2" s="5"/>
      <c r="AL2" s="5"/>
    </row>
    <row r="3" spans="1:46" s="1" customFormat="1" ht="30.75">
      <c r="A3" s="72"/>
      <c r="B3" s="73"/>
      <c r="C3" s="73"/>
      <c r="D3" s="73"/>
      <c r="E3" s="73"/>
      <c r="F3" s="73"/>
      <c r="G3" s="73"/>
      <c r="H3" s="73"/>
      <c r="I3" s="74"/>
      <c r="J3" s="75"/>
      <c r="K3" s="138"/>
      <c r="L3" s="138"/>
      <c r="M3" s="75" t="s">
        <v>74</v>
      </c>
      <c r="N3" s="73"/>
      <c r="O3" s="73"/>
      <c r="P3" s="73"/>
      <c r="Q3" s="73"/>
      <c r="R3" s="73"/>
      <c r="S3" s="73"/>
      <c r="T3" s="6">
        <v>1</v>
      </c>
      <c r="U3" s="52" t="s">
        <v>15</v>
      </c>
      <c r="V3" s="53"/>
      <c r="W3" s="53"/>
      <c r="X3" s="53"/>
      <c r="Y3" s="53"/>
      <c r="Z3" s="53"/>
      <c r="AA3" s="53"/>
      <c r="AB3" s="53"/>
      <c r="AC3" s="54"/>
      <c r="AD3" s="7">
        <v>10</v>
      </c>
      <c r="AE3" s="7"/>
      <c r="AF3" s="7"/>
      <c r="AG3" s="7"/>
      <c r="AH3" s="8"/>
      <c r="AI3" s="8"/>
      <c r="AJ3" s="8"/>
      <c r="AK3" s="8"/>
      <c r="AL3" s="8"/>
    </row>
    <row r="4" spans="1:46" s="1" customFormat="1" ht="30.75">
      <c r="A4" s="72"/>
      <c r="B4" s="75" t="s">
        <v>0</v>
      </c>
      <c r="C4" s="73"/>
      <c r="D4" s="73"/>
      <c r="E4" s="73"/>
      <c r="F4" s="73"/>
      <c r="G4" s="73"/>
      <c r="H4" s="73"/>
      <c r="I4" s="73"/>
      <c r="J4" s="73"/>
      <c r="K4" s="76"/>
      <c r="L4" s="73"/>
      <c r="M4" s="75" t="s">
        <v>1</v>
      </c>
      <c r="N4" s="73"/>
      <c r="O4" s="73"/>
      <c r="P4" s="73"/>
      <c r="Q4" s="73"/>
      <c r="R4" s="73"/>
      <c r="S4" s="73"/>
      <c r="T4" s="9">
        <v>2</v>
      </c>
      <c r="U4" s="55" t="s">
        <v>16</v>
      </c>
      <c r="V4" s="56"/>
      <c r="W4" s="56"/>
      <c r="X4" s="56"/>
      <c r="Y4" s="56"/>
      <c r="Z4" s="56"/>
      <c r="AA4" s="56"/>
      <c r="AB4" s="56"/>
      <c r="AC4" s="57"/>
      <c r="AD4" s="10">
        <v>10</v>
      </c>
      <c r="AE4" s="10"/>
      <c r="AF4" s="10"/>
      <c r="AG4" s="10"/>
      <c r="AH4" s="11"/>
      <c r="AI4" s="11"/>
      <c r="AJ4" s="11"/>
      <c r="AK4" s="11"/>
      <c r="AL4" s="11"/>
    </row>
    <row r="5" spans="1:46" s="1" customFormat="1" ht="26.25" customHeight="1">
      <c r="A5" s="72"/>
      <c r="B5" s="134" t="s">
        <v>75</v>
      </c>
      <c r="C5" s="134"/>
      <c r="D5" s="134"/>
      <c r="E5" s="134"/>
      <c r="F5" s="134"/>
      <c r="G5" s="134"/>
      <c r="H5" s="134"/>
      <c r="I5" s="134"/>
      <c r="J5" s="77"/>
      <c r="K5" s="77"/>
      <c r="L5" s="77"/>
      <c r="M5" s="134" t="s">
        <v>77</v>
      </c>
      <c r="N5" s="134"/>
      <c r="O5" s="134"/>
      <c r="P5" s="134"/>
      <c r="Q5" s="134"/>
      <c r="R5" s="134"/>
      <c r="S5" s="73"/>
      <c r="T5" s="9">
        <v>3</v>
      </c>
      <c r="U5" s="55" t="s">
        <v>17</v>
      </c>
      <c r="V5" s="56"/>
      <c r="W5" s="56"/>
      <c r="X5" s="56"/>
      <c r="Y5" s="56"/>
      <c r="Z5" s="56"/>
      <c r="AA5" s="56"/>
      <c r="AB5" s="56"/>
      <c r="AC5" s="57"/>
      <c r="AD5" s="12">
        <v>201</v>
      </c>
      <c r="AE5" s="12"/>
      <c r="AF5" s="12"/>
      <c r="AG5" s="12"/>
      <c r="AH5" s="13"/>
      <c r="AI5" s="13"/>
      <c r="AJ5" s="13"/>
      <c r="AK5" s="13"/>
      <c r="AL5" s="13"/>
    </row>
    <row r="6" spans="1:46" s="1" customFormat="1" ht="183.75" customHeight="1">
      <c r="A6" s="72"/>
      <c r="B6" s="134"/>
      <c r="C6" s="134"/>
      <c r="D6" s="134"/>
      <c r="E6" s="134"/>
      <c r="F6" s="134"/>
      <c r="G6" s="134"/>
      <c r="H6" s="134"/>
      <c r="I6" s="134"/>
      <c r="J6" s="77"/>
      <c r="K6" s="77"/>
      <c r="L6" s="77"/>
      <c r="M6" s="134"/>
      <c r="N6" s="134"/>
      <c r="O6" s="134"/>
      <c r="P6" s="134"/>
      <c r="Q6" s="134"/>
      <c r="R6" s="134"/>
      <c r="S6" s="73"/>
      <c r="T6" s="34">
        <v>4</v>
      </c>
      <c r="U6" s="135" t="s">
        <v>18</v>
      </c>
      <c r="V6" s="136"/>
      <c r="W6" s="136"/>
      <c r="X6" s="136"/>
      <c r="Y6" s="136"/>
      <c r="Z6" s="136"/>
      <c r="AA6" s="136"/>
      <c r="AB6" s="136"/>
      <c r="AC6" s="137"/>
      <c r="AD6" s="45">
        <v>236.5</v>
      </c>
      <c r="AE6" s="46"/>
      <c r="AF6" s="38"/>
      <c r="AG6" s="38"/>
      <c r="AH6" s="14"/>
      <c r="AI6" s="14"/>
      <c r="AJ6" s="14"/>
      <c r="AK6" s="14"/>
      <c r="AL6" s="14"/>
      <c r="AM6" s="2"/>
      <c r="AN6" s="2"/>
      <c r="AO6" s="2"/>
      <c r="AP6" s="2"/>
      <c r="AQ6" s="2"/>
      <c r="AR6" s="2"/>
      <c r="AS6" s="2"/>
      <c r="AT6" s="2"/>
    </row>
    <row r="7" spans="1:46" s="1" customFormat="1" ht="170.25" customHeight="1" thickBot="1">
      <c r="A7" s="72"/>
      <c r="B7" s="73" t="s">
        <v>76</v>
      </c>
      <c r="C7" s="73"/>
      <c r="D7" s="73"/>
      <c r="E7" s="73"/>
      <c r="F7" s="73"/>
      <c r="G7" s="73"/>
      <c r="H7" s="73"/>
      <c r="I7" s="73"/>
      <c r="J7" s="73"/>
      <c r="K7" s="76"/>
      <c r="L7" s="73"/>
      <c r="M7" s="78"/>
      <c r="N7" s="78"/>
      <c r="O7" s="73"/>
      <c r="P7" s="79" t="s">
        <v>79</v>
      </c>
      <c r="Q7" s="79"/>
      <c r="R7" s="79"/>
      <c r="S7" s="73"/>
      <c r="T7" s="35"/>
      <c r="U7" s="58"/>
      <c r="V7" s="59"/>
      <c r="W7" s="59"/>
      <c r="X7" s="59"/>
      <c r="Y7" s="59"/>
      <c r="Z7" s="59"/>
      <c r="AA7" s="59"/>
      <c r="AB7" s="59"/>
      <c r="AC7" s="60"/>
      <c r="AD7" s="47"/>
      <c r="AE7" s="48"/>
      <c r="AF7" s="38"/>
      <c r="AG7" s="38"/>
      <c r="AH7" s="14"/>
      <c r="AI7" s="14"/>
      <c r="AJ7" s="14"/>
      <c r="AK7" s="14"/>
      <c r="AL7" s="14"/>
    </row>
    <row r="8" spans="1:46" s="1" customFormat="1" ht="24" thickBot="1">
      <c r="A8" s="40"/>
      <c r="B8" s="32" t="s">
        <v>78</v>
      </c>
      <c r="C8" s="32"/>
      <c r="D8" s="32"/>
      <c r="E8" s="32"/>
      <c r="F8" s="32"/>
      <c r="G8" s="32"/>
      <c r="H8" s="32"/>
      <c r="I8" s="32"/>
      <c r="J8" s="32"/>
      <c r="K8" s="41"/>
      <c r="L8" s="32"/>
      <c r="M8" s="32"/>
      <c r="N8" s="32"/>
      <c r="O8" s="32"/>
      <c r="P8" s="32"/>
      <c r="Q8" s="32"/>
      <c r="R8" s="32"/>
      <c r="T8" s="15"/>
      <c r="U8" s="61" t="s">
        <v>19</v>
      </c>
      <c r="V8" s="36"/>
      <c r="W8" s="36"/>
      <c r="X8" s="36"/>
      <c r="Y8" s="36"/>
      <c r="Z8" s="36"/>
      <c r="AA8" s="36"/>
      <c r="AB8" s="36"/>
      <c r="AC8" s="37"/>
      <c r="AD8" s="7"/>
      <c r="AE8" s="7"/>
      <c r="AF8" s="7"/>
      <c r="AG8" s="7"/>
      <c r="AH8" s="8"/>
      <c r="AI8" s="8"/>
      <c r="AJ8" s="8"/>
      <c r="AK8" s="8"/>
      <c r="AL8" s="8"/>
    </row>
    <row r="9" spans="1:46" s="1" customFormat="1" ht="26.25">
      <c r="A9" s="40"/>
      <c r="B9" s="44"/>
      <c r="C9" s="42"/>
      <c r="D9" s="42"/>
      <c r="E9" s="42"/>
      <c r="F9" s="42"/>
      <c r="G9" s="42"/>
      <c r="H9" s="42"/>
      <c r="I9" s="42"/>
      <c r="J9" s="42"/>
      <c r="K9" s="43"/>
      <c r="L9" s="42"/>
      <c r="M9" s="42"/>
      <c r="N9" s="42"/>
      <c r="T9" s="6" t="s">
        <v>20</v>
      </c>
      <c r="U9" s="55" t="s">
        <v>21</v>
      </c>
      <c r="V9" s="56"/>
      <c r="W9" s="56"/>
      <c r="X9" s="56"/>
      <c r="Y9" s="56"/>
      <c r="Z9" s="56"/>
      <c r="AA9" s="56"/>
      <c r="AB9" s="56"/>
      <c r="AC9" s="57"/>
      <c r="AD9" s="10">
        <v>236.5</v>
      </c>
      <c r="AE9" s="10"/>
      <c r="AF9" s="10"/>
      <c r="AG9" s="10"/>
      <c r="AH9" s="11"/>
      <c r="AI9" s="11"/>
      <c r="AJ9" s="11"/>
      <c r="AK9" s="11"/>
      <c r="AL9" s="11"/>
    </row>
    <row r="10" spans="1:46" s="1" customFormat="1" ht="18.75">
      <c r="A10" s="40"/>
      <c r="K10" s="24"/>
      <c r="T10" s="9" t="s">
        <v>22</v>
      </c>
      <c r="U10" s="55" t="s">
        <v>23</v>
      </c>
      <c r="V10" s="56"/>
      <c r="W10" s="56"/>
      <c r="X10" s="56"/>
      <c r="Y10" s="56"/>
      <c r="Z10" s="56"/>
      <c r="AA10" s="56"/>
      <c r="AB10" s="56"/>
      <c r="AC10" s="57"/>
      <c r="AD10" s="10">
        <v>9</v>
      </c>
      <c r="AE10" s="10"/>
      <c r="AF10" s="10"/>
      <c r="AG10" s="10"/>
      <c r="AH10" s="11"/>
      <c r="AI10" s="11"/>
      <c r="AJ10" s="11"/>
      <c r="AK10" s="11"/>
      <c r="AL10" s="11"/>
    </row>
    <row r="11" spans="1:46" s="1" customFormat="1" ht="18.75">
      <c r="A11" s="40"/>
      <c r="K11" s="24"/>
      <c r="T11" s="16"/>
      <c r="U11" s="62" t="s">
        <v>14</v>
      </c>
      <c r="V11" s="63"/>
      <c r="W11" s="63"/>
      <c r="X11" s="63"/>
      <c r="Y11" s="63"/>
      <c r="Z11" s="63"/>
      <c r="AA11" s="63"/>
      <c r="AB11" s="63"/>
      <c r="AC11" s="64"/>
      <c r="AD11" s="33">
        <f>AD9+AD10</f>
        <v>245.5</v>
      </c>
      <c r="AE11" s="33"/>
      <c r="AF11" s="33">
        <f t="shared" ref="AF11:AL11" si="0">AF9+AF10</f>
        <v>0</v>
      </c>
      <c r="AG11" s="33">
        <f t="shared" si="0"/>
        <v>0</v>
      </c>
      <c r="AH11" s="33">
        <f t="shared" si="0"/>
        <v>0</v>
      </c>
      <c r="AI11" s="33">
        <f t="shared" si="0"/>
        <v>0</v>
      </c>
      <c r="AJ11" s="33">
        <f t="shared" si="0"/>
        <v>0</v>
      </c>
      <c r="AK11" s="33">
        <f t="shared" si="0"/>
        <v>0</v>
      </c>
      <c r="AL11" s="33">
        <f t="shared" si="0"/>
        <v>0</v>
      </c>
    </row>
    <row r="12" spans="1:46" s="1" customFormat="1" ht="23.25">
      <c r="A12" s="40"/>
      <c r="B12" s="32"/>
      <c r="C12" s="32"/>
      <c r="D12" s="32"/>
      <c r="E12" s="32"/>
      <c r="F12" s="32"/>
      <c r="G12" s="32"/>
      <c r="H12" s="32"/>
      <c r="I12" s="32"/>
      <c r="J12" s="32"/>
      <c r="K12" s="41"/>
      <c r="L12" s="32"/>
      <c r="M12" s="32"/>
      <c r="N12" s="32"/>
      <c r="T12" s="9">
        <v>1</v>
      </c>
      <c r="U12" s="55" t="s">
        <v>24</v>
      </c>
      <c r="V12" s="56"/>
      <c r="W12" s="56"/>
      <c r="X12" s="56"/>
      <c r="Y12" s="56"/>
      <c r="Z12" s="56"/>
      <c r="AA12" s="56"/>
      <c r="AB12" s="56"/>
      <c r="AC12" s="57"/>
      <c r="AD12" s="17"/>
      <c r="AE12" s="17"/>
      <c r="AF12" s="17"/>
      <c r="AG12" s="17"/>
      <c r="AH12" s="18"/>
      <c r="AI12" s="18"/>
      <c r="AJ12" s="18"/>
      <c r="AK12" s="18"/>
      <c r="AL12" s="18"/>
    </row>
    <row r="13" spans="1:46" s="1" customFormat="1" ht="23.25">
      <c r="A13" s="40"/>
      <c r="B13" s="32"/>
      <c r="C13" s="32"/>
      <c r="D13" s="32"/>
      <c r="E13" s="32"/>
      <c r="F13" s="32"/>
      <c r="G13" s="32"/>
      <c r="H13" s="32"/>
      <c r="I13" s="32"/>
      <c r="J13" s="32"/>
      <c r="K13" s="41"/>
      <c r="L13" s="32"/>
      <c r="M13" s="32"/>
      <c r="N13" s="32"/>
      <c r="T13" s="9">
        <v>2</v>
      </c>
      <c r="U13" s="55" t="s">
        <v>25</v>
      </c>
      <c r="V13" s="56"/>
      <c r="W13" s="56"/>
      <c r="X13" s="56"/>
      <c r="Y13" s="56"/>
      <c r="Z13" s="56"/>
      <c r="AA13" s="56"/>
      <c r="AB13" s="56"/>
      <c r="AC13" s="57"/>
      <c r="AD13" s="17"/>
      <c r="AE13" s="17"/>
      <c r="AF13" s="17"/>
      <c r="AG13" s="17"/>
      <c r="AH13" s="18"/>
      <c r="AI13" s="18"/>
      <c r="AJ13" s="18"/>
      <c r="AK13" s="18"/>
      <c r="AL13" s="18"/>
      <c r="AM13" s="68"/>
      <c r="AN13" s="68"/>
      <c r="AO13" s="68"/>
      <c r="AP13" s="68"/>
      <c r="AQ13" s="68"/>
      <c r="AR13" s="68"/>
      <c r="AS13" s="68"/>
      <c r="AT13" s="68"/>
    </row>
    <row r="14" spans="1:46" s="1" customFormat="1" ht="33">
      <c r="A14" s="40"/>
      <c r="B14" s="69"/>
      <c r="C14" s="69"/>
      <c r="D14" s="69"/>
      <c r="E14" s="70" t="s">
        <v>84</v>
      </c>
      <c r="F14" s="69"/>
      <c r="G14" s="69"/>
      <c r="H14" s="69"/>
      <c r="I14" s="69"/>
      <c r="J14" s="69"/>
      <c r="K14" s="71"/>
      <c r="L14" s="69"/>
      <c r="M14" s="69"/>
      <c r="N14" s="69"/>
      <c r="O14" s="69"/>
      <c r="P14" s="69"/>
      <c r="Q14" s="69"/>
      <c r="T14" s="9">
        <v>3</v>
      </c>
      <c r="U14" s="55" t="s">
        <v>26</v>
      </c>
      <c r="V14" s="56"/>
      <c r="W14" s="56"/>
      <c r="X14" s="56"/>
      <c r="Y14" s="56"/>
      <c r="Z14" s="56"/>
      <c r="AA14" s="56"/>
      <c r="AB14" s="56"/>
      <c r="AC14" s="57"/>
      <c r="AD14" s="17"/>
      <c r="AE14" s="17"/>
      <c r="AF14" s="17"/>
      <c r="AG14" s="17"/>
      <c r="AH14" s="18"/>
      <c r="AI14" s="18"/>
      <c r="AJ14" s="18"/>
      <c r="AK14" s="18"/>
      <c r="AL14" s="18"/>
    </row>
    <row r="15" spans="1:46" s="1" customFormat="1" ht="33">
      <c r="A15" s="40"/>
      <c r="B15" s="69"/>
      <c r="C15" s="69"/>
      <c r="D15" s="69"/>
      <c r="E15" s="69"/>
      <c r="F15" s="69" t="s">
        <v>3</v>
      </c>
      <c r="G15" s="69"/>
      <c r="H15" s="69"/>
      <c r="I15" s="69"/>
      <c r="J15" s="69"/>
      <c r="K15" s="71"/>
      <c r="L15" s="69"/>
      <c r="M15" s="69"/>
      <c r="N15" s="69"/>
      <c r="O15" s="69"/>
      <c r="P15" s="69"/>
      <c r="Q15" s="69"/>
      <c r="T15" s="9">
        <v>4</v>
      </c>
      <c r="U15" s="55" t="s">
        <v>27</v>
      </c>
      <c r="V15" s="56"/>
      <c r="W15" s="56"/>
      <c r="X15" s="56"/>
      <c r="Y15" s="56"/>
      <c r="Z15" s="56"/>
      <c r="AA15" s="56"/>
      <c r="AB15" s="56"/>
      <c r="AC15" s="57"/>
      <c r="AD15" s="17"/>
      <c r="AE15" s="17"/>
      <c r="AF15" s="17"/>
      <c r="AG15" s="17"/>
      <c r="AH15" s="18"/>
      <c r="AI15" s="18"/>
      <c r="AJ15" s="18"/>
      <c r="AK15" s="18"/>
      <c r="AL15" s="18"/>
    </row>
    <row r="16" spans="1:46" s="1" customFormat="1" ht="33">
      <c r="A16" s="40"/>
      <c r="B16" s="69"/>
      <c r="C16" s="69"/>
      <c r="D16" s="69"/>
      <c r="E16" s="69"/>
      <c r="F16" s="69"/>
      <c r="G16" s="69"/>
      <c r="H16" s="69"/>
      <c r="I16" s="69"/>
      <c r="J16" s="69"/>
      <c r="K16" s="71"/>
      <c r="L16" s="69"/>
      <c r="M16" s="69"/>
      <c r="N16" s="69"/>
      <c r="O16" s="69"/>
      <c r="P16" s="69"/>
      <c r="Q16" s="69"/>
      <c r="T16" s="9">
        <v>5</v>
      </c>
      <c r="U16" s="55" t="s">
        <v>28</v>
      </c>
      <c r="V16" s="56"/>
      <c r="W16" s="56"/>
      <c r="X16" s="56"/>
      <c r="Y16" s="56"/>
      <c r="Z16" s="56"/>
      <c r="AA16" s="56"/>
      <c r="AB16" s="56"/>
      <c r="AC16" s="57"/>
      <c r="AD16" s="19">
        <v>3</v>
      </c>
      <c r="AE16" s="19"/>
      <c r="AF16" s="17"/>
      <c r="AG16" s="17"/>
      <c r="AH16" s="18"/>
      <c r="AI16" s="18"/>
      <c r="AJ16" s="18"/>
      <c r="AK16" s="18"/>
      <c r="AL16" s="18"/>
    </row>
    <row r="17" spans="1:46" s="1" customFormat="1" ht="36" customHeight="1">
      <c r="A17" s="40"/>
      <c r="B17" s="69"/>
      <c r="C17" s="69"/>
      <c r="D17" s="69"/>
      <c r="E17" s="69"/>
      <c r="F17" s="84" t="s">
        <v>2</v>
      </c>
      <c r="G17" s="69"/>
      <c r="H17" s="69"/>
      <c r="I17" s="69"/>
      <c r="J17" s="69"/>
      <c r="K17" s="71"/>
      <c r="L17" s="69"/>
      <c r="M17" s="69"/>
      <c r="N17" s="69"/>
      <c r="O17" s="69"/>
      <c r="P17" s="69"/>
      <c r="Q17" s="69"/>
      <c r="T17" s="9">
        <v>6</v>
      </c>
      <c r="U17" s="55" t="s">
        <v>29</v>
      </c>
      <c r="V17" s="56"/>
      <c r="W17" s="56"/>
      <c r="X17" s="56"/>
      <c r="Y17" s="56"/>
      <c r="Z17" s="56"/>
      <c r="AA17" s="56"/>
      <c r="AB17" s="56"/>
      <c r="AC17" s="57"/>
      <c r="AD17" s="19">
        <v>6</v>
      </c>
      <c r="AE17" s="19"/>
      <c r="AF17" s="17"/>
      <c r="AG17" s="17"/>
      <c r="AH17" s="18"/>
      <c r="AI17" s="18"/>
      <c r="AJ17" s="18"/>
      <c r="AK17" s="18"/>
      <c r="AL17" s="18"/>
    </row>
    <row r="18" spans="1:46" s="1" customFormat="1" ht="33" customHeight="1">
      <c r="A18" s="40"/>
      <c r="B18" s="69"/>
      <c r="C18" s="69"/>
      <c r="D18" s="69"/>
      <c r="E18" s="69"/>
      <c r="F18" s="84" t="s">
        <v>4</v>
      </c>
      <c r="G18" s="69"/>
      <c r="H18" s="69"/>
      <c r="I18" s="69"/>
      <c r="J18" s="69"/>
      <c r="K18" s="71"/>
      <c r="L18" s="69"/>
      <c r="M18" s="69"/>
      <c r="N18" s="69"/>
      <c r="O18" s="69"/>
      <c r="P18" s="69"/>
      <c r="Q18" s="69"/>
      <c r="T18" s="9">
        <v>7</v>
      </c>
      <c r="U18" s="55" t="s">
        <v>70</v>
      </c>
      <c r="V18" s="56"/>
      <c r="W18" s="56"/>
      <c r="X18" s="56"/>
      <c r="Y18" s="56"/>
      <c r="Z18" s="56"/>
      <c r="AA18" s="56"/>
      <c r="AB18" s="56"/>
      <c r="AC18" s="57"/>
      <c r="AD18" s="17"/>
      <c r="AE18" s="17"/>
      <c r="AF18" s="17"/>
      <c r="AG18" s="17"/>
      <c r="AH18" s="18"/>
      <c r="AI18" s="18"/>
      <c r="AJ18" s="18"/>
      <c r="AK18" s="18"/>
      <c r="AL18" s="18"/>
    </row>
    <row r="19" spans="1:46" s="1" customFormat="1" ht="33" customHeight="1">
      <c r="A19" s="40"/>
      <c r="B19" s="69"/>
      <c r="C19" s="69"/>
      <c r="D19" s="69"/>
      <c r="E19" s="69"/>
      <c r="F19" s="84" t="s">
        <v>5</v>
      </c>
      <c r="G19" s="69"/>
      <c r="H19" s="69"/>
      <c r="I19" s="69"/>
      <c r="J19" s="69"/>
      <c r="K19" s="71"/>
      <c r="L19" s="69"/>
      <c r="M19" s="69"/>
      <c r="N19" s="69"/>
      <c r="O19" s="69"/>
      <c r="P19" s="69"/>
      <c r="Q19" s="69"/>
      <c r="T19" s="9">
        <v>8</v>
      </c>
      <c r="U19" s="55" t="s">
        <v>71</v>
      </c>
      <c r="V19" s="56"/>
      <c r="W19" s="56"/>
      <c r="X19" s="56"/>
      <c r="Y19" s="56"/>
      <c r="Z19" s="56"/>
      <c r="AA19" s="56"/>
      <c r="AB19" s="56"/>
      <c r="AC19" s="57"/>
      <c r="AD19" s="10"/>
      <c r="AE19" s="10"/>
      <c r="AF19" s="17"/>
      <c r="AG19" s="17"/>
      <c r="AH19" s="18"/>
      <c r="AI19" s="18"/>
      <c r="AJ19" s="18"/>
      <c r="AK19" s="18"/>
      <c r="AL19" s="18"/>
    </row>
    <row r="20" spans="1:46" s="1" customFormat="1" ht="33">
      <c r="A20" s="40"/>
      <c r="B20" s="69"/>
      <c r="C20" s="69" t="s">
        <v>6</v>
      </c>
      <c r="D20" s="69"/>
      <c r="E20" s="69"/>
      <c r="F20" s="84"/>
      <c r="G20" s="69"/>
      <c r="H20" s="69"/>
      <c r="I20" s="69"/>
      <c r="J20" s="69"/>
      <c r="K20" s="71"/>
      <c r="L20" s="69"/>
      <c r="M20" s="69"/>
      <c r="N20" s="69"/>
      <c r="O20" s="69"/>
      <c r="P20" s="69"/>
      <c r="Q20" s="69"/>
      <c r="T20" s="9">
        <v>9</v>
      </c>
      <c r="U20" s="55" t="s">
        <v>30</v>
      </c>
      <c r="V20" s="56"/>
      <c r="W20" s="56"/>
      <c r="X20" s="56"/>
      <c r="Y20" s="56"/>
      <c r="Z20" s="56"/>
      <c r="AA20" s="56"/>
      <c r="AB20" s="56"/>
      <c r="AC20" s="57"/>
      <c r="AD20" s="17"/>
      <c r="AE20" s="17"/>
      <c r="AF20" s="17"/>
      <c r="AG20" s="17"/>
      <c r="AH20" s="18"/>
      <c r="AI20" s="18"/>
      <c r="AJ20" s="18"/>
      <c r="AK20" s="18"/>
      <c r="AL20" s="18"/>
    </row>
    <row r="21" spans="1:46" s="1" customFormat="1" ht="33">
      <c r="A21" s="40"/>
      <c r="B21" s="69"/>
      <c r="C21" s="69"/>
      <c r="D21" s="69"/>
      <c r="E21" s="70" t="s">
        <v>92</v>
      </c>
      <c r="F21" s="70"/>
      <c r="G21" s="70"/>
      <c r="H21" s="69"/>
      <c r="I21" s="69"/>
      <c r="J21" s="69"/>
      <c r="K21" s="71"/>
      <c r="L21" s="69"/>
      <c r="M21" s="69"/>
      <c r="N21" s="69"/>
      <c r="O21" s="69"/>
      <c r="P21" s="69"/>
      <c r="Q21" s="69"/>
      <c r="T21" s="9">
        <v>10</v>
      </c>
      <c r="U21" s="55" t="s">
        <v>31</v>
      </c>
      <c r="V21" s="56"/>
      <c r="W21" s="56"/>
      <c r="X21" s="56"/>
      <c r="Y21" s="56"/>
      <c r="Z21" s="56"/>
      <c r="AA21" s="56"/>
      <c r="AB21" s="56"/>
      <c r="AC21" s="57"/>
      <c r="AD21" s="17"/>
      <c r="AE21" s="17"/>
      <c r="AF21" s="17"/>
      <c r="AG21" s="17"/>
      <c r="AH21" s="18"/>
      <c r="AI21" s="18"/>
      <c r="AJ21" s="18"/>
      <c r="AK21" s="18"/>
      <c r="AL21" s="18"/>
    </row>
    <row r="22" spans="1:46" s="1" customFormat="1" ht="33">
      <c r="A22" s="40"/>
      <c r="B22" s="69"/>
      <c r="C22" s="69"/>
      <c r="D22" s="69"/>
      <c r="E22" s="70"/>
      <c r="F22" s="70"/>
      <c r="G22" s="70"/>
      <c r="H22" s="69"/>
      <c r="I22" s="69"/>
      <c r="J22" s="69"/>
      <c r="K22" s="71"/>
      <c r="L22" s="69"/>
      <c r="M22" s="69"/>
      <c r="N22" s="69"/>
      <c r="O22" s="69"/>
      <c r="P22" s="69"/>
      <c r="Q22" s="69"/>
      <c r="T22" s="9">
        <v>11</v>
      </c>
      <c r="U22" s="55" t="s">
        <v>32</v>
      </c>
      <c r="V22" s="56"/>
      <c r="W22" s="56"/>
      <c r="X22" s="56"/>
      <c r="Y22" s="56"/>
      <c r="Z22" s="56"/>
      <c r="AA22" s="56"/>
      <c r="AB22" s="56"/>
      <c r="AC22" s="57"/>
      <c r="AD22" s="17"/>
      <c r="AE22" s="17"/>
      <c r="AF22" s="17"/>
      <c r="AG22" s="17"/>
      <c r="AH22" s="18"/>
      <c r="AI22" s="18"/>
      <c r="AJ22" s="18"/>
      <c r="AK22" s="18"/>
      <c r="AL22" s="18"/>
    </row>
    <row r="23" spans="1:46" s="1" customFormat="1" ht="33">
      <c r="A23" s="40"/>
      <c r="B23" s="85"/>
      <c r="C23" s="85"/>
      <c r="D23" s="86"/>
      <c r="E23" s="87"/>
      <c r="F23" s="88" t="s">
        <v>7</v>
      </c>
      <c r="G23" s="85"/>
      <c r="H23" s="85"/>
      <c r="I23" s="89"/>
      <c r="J23" s="69"/>
      <c r="K23" s="71"/>
      <c r="L23" s="69"/>
      <c r="M23" s="69"/>
      <c r="N23" s="69"/>
      <c r="O23" s="69"/>
      <c r="P23" s="69"/>
      <c r="Q23" s="69"/>
      <c r="T23" s="9">
        <v>12</v>
      </c>
      <c r="U23" s="55" t="s">
        <v>33</v>
      </c>
      <c r="V23" s="56"/>
      <c r="W23" s="56"/>
      <c r="X23" s="56"/>
      <c r="Y23" s="56"/>
      <c r="Z23" s="56"/>
      <c r="AA23" s="56"/>
      <c r="AB23" s="56"/>
      <c r="AC23" s="57"/>
      <c r="AD23" s="17"/>
      <c r="AE23" s="17"/>
      <c r="AF23" s="17"/>
      <c r="AG23" s="17"/>
      <c r="AH23" s="18"/>
      <c r="AI23" s="18"/>
      <c r="AJ23" s="18"/>
      <c r="AK23" s="18"/>
      <c r="AL23" s="18"/>
      <c r="AM23"/>
      <c r="AN23"/>
      <c r="AO23"/>
      <c r="AP23"/>
      <c r="AQ23"/>
      <c r="AR23"/>
      <c r="AS23"/>
      <c r="AT23"/>
    </row>
    <row r="24" spans="1:46" s="1" customFormat="1" ht="33">
      <c r="A24" s="40"/>
      <c r="B24" s="69"/>
      <c r="C24" s="69"/>
      <c r="D24" s="69"/>
      <c r="E24" s="69"/>
      <c r="F24" s="69"/>
      <c r="G24" s="69"/>
      <c r="H24" s="69"/>
      <c r="I24" s="69"/>
      <c r="J24" s="69"/>
      <c r="K24" s="71"/>
      <c r="L24" s="69"/>
      <c r="M24" s="69"/>
      <c r="N24" s="69"/>
      <c r="O24" s="69"/>
      <c r="P24" s="69"/>
      <c r="Q24" s="69"/>
      <c r="T24" s="9">
        <v>13</v>
      </c>
      <c r="U24" s="55" t="s">
        <v>34</v>
      </c>
      <c r="V24" s="56"/>
      <c r="W24" s="56"/>
      <c r="X24" s="56"/>
      <c r="Y24" s="56"/>
      <c r="Z24" s="56"/>
      <c r="AA24" s="56"/>
      <c r="AB24" s="56"/>
      <c r="AC24" s="57"/>
      <c r="AD24" s="19"/>
      <c r="AE24" s="19"/>
      <c r="AF24" s="17"/>
      <c r="AG24" s="17"/>
      <c r="AH24" s="18"/>
      <c r="AI24" s="18"/>
      <c r="AJ24" s="18"/>
      <c r="AK24" s="18"/>
      <c r="AL24" s="18"/>
      <c r="AM24"/>
      <c r="AN24"/>
      <c r="AO24"/>
      <c r="AP24"/>
      <c r="AQ24"/>
      <c r="AR24"/>
      <c r="AS24"/>
      <c r="AT24"/>
    </row>
    <row r="25" spans="1:46" s="1" customFormat="1" ht="33">
      <c r="A25" s="40"/>
      <c r="B25" s="90" t="s">
        <v>86</v>
      </c>
      <c r="C25" s="90"/>
      <c r="D25" s="90"/>
      <c r="E25" s="91"/>
      <c r="F25" s="92"/>
      <c r="G25" s="69"/>
      <c r="H25" s="69"/>
      <c r="I25" s="69"/>
      <c r="J25" s="69"/>
      <c r="K25" s="71"/>
      <c r="L25" s="69"/>
      <c r="M25" s="69"/>
      <c r="N25" s="69"/>
      <c r="O25" s="69"/>
      <c r="P25" s="69"/>
      <c r="Q25" s="69"/>
      <c r="T25" s="9">
        <v>14</v>
      </c>
      <c r="U25" s="55" t="s">
        <v>35</v>
      </c>
      <c r="V25" s="56"/>
      <c r="W25" s="56"/>
      <c r="X25" s="56"/>
      <c r="Y25" s="56"/>
      <c r="Z25" s="56"/>
      <c r="AA25" s="56"/>
      <c r="AB25" s="56"/>
      <c r="AC25" s="57"/>
      <c r="AD25" s="17"/>
      <c r="AE25" s="17"/>
      <c r="AF25" s="17"/>
      <c r="AG25" s="17"/>
      <c r="AH25" s="18"/>
      <c r="AI25" s="18"/>
      <c r="AJ25" s="18"/>
      <c r="AK25" s="18"/>
      <c r="AL25" s="18"/>
      <c r="AM25"/>
      <c r="AN25"/>
      <c r="AO25"/>
      <c r="AP25"/>
      <c r="AQ25"/>
      <c r="AR25"/>
      <c r="AS25"/>
      <c r="AT25"/>
    </row>
    <row r="26" spans="1:46" s="1" customFormat="1" ht="33">
      <c r="A26" s="40"/>
      <c r="B26" s="90"/>
      <c r="C26" s="90"/>
      <c r="D26" s="90"/>
      <c r="E26" s="86"/>
      <c r="F26" s="92"/>
      <c r="G26" s="69"/>
      <c r="H26" s="69"/>
      <c r="I26" s="69"/>
      <c r="J26" s="69"/>
      <c r="K26" s="71"/>
      <c r="L26" s="69"/>
      <c r="M26" s="69"/>
      <c r="N26" s="69"/>
      <c r="O26" s="69"/>
      <c r="P26" s="69"/>
      <c r="Q26" s="69"/>
      <c r="T26" s="20">
        <v>15</v>
      </c>
      <c r="U26" s="55" t="s">
        <v>36</v>
      </c>
      <c r="V26" s="56"/>
      <c r="W26" s="56"/>
      <c r="X26" s="56"/>
      <c r="Y26" s="56"/>
      <c r="Z26" s="56"/>
      <c r="AA26" s="56"/>
      <c r="AB26" s="56"/>
      <c r="AC26" s="57"/>
      <c r="AD26" s="19"/>
      <c r="AE26" s="19"/>
      <c r="AF26" s="17"/>
      <c r="AG26" s="17"/>
      <c r="AH26" s="18"/>
      <c r="AI26" s="18"/>
      <c r="AJ26" s="18"/>
      <c r="AK26" s="18"/>
      <c r="AL26" s="18"/>
      <c r="AM26"/>
      <c r="AN26"/>
      <c r="AO26"/>
      <c r="AP26"/>
      <c r="AQ26"/>
      <c r="AR26"/>
      <c r="AS26"/>
      <c r="AT26"/>
    </row>
    <row r="27" spans="1:46" s="1" customFormat="1" ht="33">
      <c r="A27" s="40"/>
      <c r="B27" s="90" t="s">
        <v>8</v>
      </c>
      <c r="C27" s="139"/>
      <c r="D27" s="139"/>
      <c r="E27" s="86"/>
      <c r="F27" s="92"/>
      <c r="G27" s="69"/>
      <c r="H27" s="69"/>
      <c r="I27" s="69"/>
      <c r="J27" s="69"/>
      <c r="K27" s="71"/>
      <c r="L27" s="69"/>
      <c r="M27" s="69"/>
      <c r="N27" s="69"/>
      <c r="O27" s="69"/>
      <c r="P27" s="69"/>
      <c r="Q27" s="69"/>
      <c r="T27" s="26">
        <v>16</v>
      </c>
      <c r="U27" s="65" t="s">
        <v>37</v>
      </c>
      <c r="V27" s="66"/>
      <c r="W27" s="66"/>
      <c r="X27" s="66"/>
      <c r="Y27" s="66"/>
      <c r="Z27" s="66"/>
      <c r="AA27" s="66"/>
      <c r="AB27" s="66"/>
      <c r="AC27" s="67"/>
      <c r="AD27" s="27"/>
      <c r="AE27" s="27"/>
      <c r="AF27" s="27"/>
      <c r="AG27" s="27"/>
      <c r="AH27" s="28"/>
      <c r="AI27" s="28"/>
      <c r="AJ27" s="28"/>
      <c r="AK27" s="28"/>
      <c r="AL27" s="28"/>
      <c r="AM27"/>
      <c r="AN27"/>
      <c r="AO27"/>
      <c r="AP27"/>
      <c r="AQ27"/>
      <c r="AR27"/>
      <c r="AS27"/>
      <c r="AT27"/>
    </row>
    <row r="28" spans="1:46" s="1" customFormat="1">
      <c r="A28" s="40"/>
      <c r="K28" s="24"/>
      <c r="AC28" s="24"/>
      <c r="AH28" s="25"/>
      <c r="AI28" s="25"/>
      <c r="AM28"/>
      <c r="AN28"/>
      <c r="AO28"/>
      <c r="AP28"/>
      <c r="AQ28"/>
      <c r="AR28"/>
      <c r="AS28"/>
      <c r="AT28"/>
    </row>
    <row r="29" spans="1:46" s="1" customFormat="1">
      <c r="A29" s="40"/>
      <c r="K29" s="24"/>
      <c r="AC29" s="24"/>
      <c r="AH29" s="25"/>
      <c r="AI29" s="25"/>
      <c r="AM29"/>
      <c r="AN29"/>
      <c r="AO29"/>
      <c r="AP29"/>
      <c r="AQ29"/>
      <c r="AR29"/>
      <c r="AS29"/>
      <c r="AT29"/>
    </row>
    <row r="30" spans="1:46" s="83" customFormat="1" ht="98.25" customHeight="1">
      <c r="A30" s="155" t="s">
        <v>43</v>
      </c>
      <c r="B30" s="167" t="s">
        <v>38</v>
      </c>
      <c r="C30" s="164" t="s">
        <v>44</v>
      </c>
      <c r="D30" s="167" t="s">
        <v>39</v>
      </c>
      <c r="E30" s="158" t="s">
        <v>40</v>
      </c>
      <c r="F30" s="158" t="s">
        <v>45</v>
      </c>
      <c r="G30" s="158" t="s">
        <v>41</v>
      </c>
      <c r="H30" s="158" t="s">
        <v>42</v>
      </c>
      <c r="I30" s="143" t="s">
        <v>46</v>
      </c>
      <c r="J30" s="144"/>
      <c r="K30" s="145"/>
      <c r="L30" s="143" t="s">
        <v>47</v>
      </c>
      <c r="M30" s="144"/>
      <c r="N30" s="145"/>
      <c r="O30" s="80"/>
      <c r="P30" s="146" t="s">
        <v>53</v>
      </c>
      <c r="Q30" s="147"/>
      <c r="R30" s="148"/>
      <c r="S30" s="81"/>
      <c r="T30" s="81"/>
      <c r="U30" s="81" t="s">
        <v>73</v>
      </c>
      <c r="V30" s="149" t="s">
        <v>54</v>
      </c>
      <c r="W30" s="152" t="s">
        <v>55</v>
      </c>
      <c r="X30" s="113" t="s">
        <v>83</v>
      </c>
      <c r="Y30" s="116" t="s">
        <v>56</v>
      </c>
      <c r="Z30" s="119" t="s">
        <v>57</v>
      </c>
      <c r="AA30" s="119" t="s">
        <v>58</v>
      </c>
      <c r="AB30" s="119" t="s">
        <v>59</v>
      </c>
      <c r="AC30" s="119" t="s">
        <v>60</v>
      </c>
      <c r="AD30" s="119" t="s">
        <v>61</v>
      </c>
      <c r="AE30" s="121" t="s">
        <v>62</v>
      </c>
      <c r="AF30" s="124" t="s">
        <v>63</v>
      </c>
      <c r="AG30" s="126" t="s">
        <v>64</v>
      </c>
      <c r="AH30" s="119" t="s">
        <v>65</v>
      </c>
      <c r="AI30" s="111" t="s">
        <v>66</v>
      </c>
      <c r="AJ30" s="112" t="s">
        <v>67</v>
      </c>
      <c r="AK30" s="82"/>
      <c r="AL30" s="82"/>
      <c r="AM30" s="82"/>
      <c r="AN30" s="82"/>
      <c r="AO30" s="82"/>
      <c r="AP30" s="82"/>
      <c r="AQ30" s="82"/>
      <c r="AR30" s="82"/>
    </row>
    <row r="31" spans="1:46" s="32" customFormat="1" ht="54" customHeight="1">
      <c r="A31" s="156"/>
      <c r="B31" s="168"/>
      <c r="C31" s="165"/>
      <c r="D31" s="168"/>
      <c r="E31" s="159"/>
      <c r="F31" s="159"/>
      <c r="G31" s="159"/>
      <c r="H31" s="159"/>
      <c r="I31" s="161" t="s">
        <v>11</v>
      </c>
      <c r="J31" s="140" t="s">
        <v>12</v>
      </c>
      <c r="K31" s="140" t="s">
        <v>13</v>
      </c>
      <c r="L31" s="140" t="s">
        <v>11</v>
      </c>
      <c r="M31" s="140" t="s">
        <v>12</v>
      </c>
      <c r="N31" s="140" t="s">
        <v>13</v>
      </c>
      <c r="O31" s="128" t="s">
        <v>48</v>
      </c>
      <c r="P31" s="128" t="s">
        <v>49</v>
      </c>
      <c r="Q31" s="130" t="s">
        <v>50</v>
      </c>
      <c r="R31" s="132" t="s">
        <v>51</v>
      </c>
      <c r="S31" s="110"/>
      <c r="T31" s="110"/>
      <c r="U31" s="110" t="s">
        <v>52</v>
      </c>
      <c r="V31" s="150"/>
      <c r="W31" s="153"/>
      <c r="X31" s="114"/>
      <c r="Y31" s="117"/>
      <c r="Z31" s="119"/>
      <c r="AA31" s="120"/>
      <c r="AB31" s="120"/>
      <c r="AC31" s="120"/>
      <c r="AD31" s="120"/>
      <c r="AE31" s="122"/>
      <c r="AF31" s="125"/>
      <c r="AG31" s="127"/>
      <c r="AH31" s="119"/>
      <c r="AI31" s="111"/>
      <c r="AJ31" s="112"/>
      <c r="AK31" s="82"/>
      <c r="AL31" s="82"/>
      <c r="AM31" s="82"/>
      <c r="AN31" s="82"/>
      <c r="AO31" s="82"/>
      <c r="AP31" s="82"/>
      <c r="AQ31" s="82"/>
      <c r="AR31" s="82"/>
    </row>
    <row r="32" spans="1:46" s="32" customFormat="1" ht="15" customHeight="1">
      <c r="A32" s="156"/>
      <c r="B32" s="168"/>
      <c r="C32" s="165"/>
      <c r="D32" s="168"/>
      <c r="E32" s="159"/>
      <c r="F32" s="159"/>
      <c r="G32" s="159"/>
      <c r="H32" s="159"/>
      <c r="I32" s="162"/>
      <c r="J32" s="141"/>
      <c r="K32" s="141"/>
      <c r="L32" s="141"/>
      <c r="M32" s="141"/>
      <c r="N32" s="141"/>
      <c r="O32" s="128"/>
      <c r="P32" s="128"/>
      <c r="Q32" s="130"/>
      <c r="R32" s="132"/>
      <c r="S32" s="110"/>
      <c r="T32" s="110"/>
      <c r="U32" s="110"/>
      <c r="V32" s="150"/>
      <c r="W32" s="153"/>
      <c r="X32" s="114"/>
      <c r="Y32" s="117"/>
      <c r="Z32" s="119"/>
      <c r="AA32" s="120"/>
      <c r="AB32" s="120"/>
      <c r="AC32" s="120"/>
      <c r="AD32" s="120"/>
      <c r="AE32" s="122"/>
      <c r="AF32" s="125"/>
      <c r="AG32" s="127"/>
      <c r="AH32" s="119"/>
      <c r="AI32" s="111"/>
      <c r="AJ32" s="112"/>
      <c r="AK32" s="82"/>
      <c r="AL32" s="82"/>
      <c r="AM32" s="82"/>
      <c r="AN32" s="82"/>
      <c r="AO32" s="82"/>
      <c r="AP32" s="82"/>
      <c r="AQ32" s="82"/>
      <c r="AR32" s="82"/>
    </row>
    <row r="33" spans="1:46" s="32" customFormat="1" ht="15" customHeight="1">
      <c r="A33" s="156"/>
      <c r="B33" s="168"/>
      <c r="C33" s="165"/>
      <c r="D33" s="168"/>
      <c r="E33" s="159"/>
      <c r="F33" s="159"/>
      <c r="G33" s="159"/>
      <c r="H33" s="159"/>
      <c r="I33" s="162"/>
      <c r="J33" s="141"/>
      <c r="K33" s="141"/>
      <c r="L33" s="141"/>
      <c r="M33" s="141"/>
      <c r="N33" s="141"/>
      <c r="O33" s="128"/>
      <c r="P33" s="128"/>
      <c r="Q33" s="130"/>
      <c r="R33" s="132"/>
      <c r="S33" s="110"/>
      <c r="T33" s="110"/>
      <c r="U33" s="110"/>
      <c r="V33" s="150"/>
      <c r="W33" s="153"/>
      <c r="X33" s="114"/>
      <c r="Y33" s="117"/>
      <c r="Z33" s="119"/>
      <c r="AA33" s="120"/>
      <c r="AB33" s="120"/>
      <c r="AC33" s="120"/>
      <c r="AD33" s="120"/>
      <c r="AE33" s="122"/>
      <c r="AF33" s="125"/>
      <c r="AG33" s="127"/>
      <c r="AH33" s="119"/>
      <c r="AI33" s="111"/>
      <c r="AJ33" s="112"/>
      <c r="AK33" s="82"/>
      <c r="AL33" s="82"/>
      <c r="AM33" s="82"/>
      <c r="AN33" s="82"/>
      <c r="AO33" s="82"/>
      <c r="AP33" s="82"/>
      <c r="AQ33" s="82"/>
      <c r="AR33" s="82"/>
    </row>
    <row r="34" spans="1:46" s="32" customFormat="1" ht="15" customHeight="1">
      <c r="A34" s="156"/>
      <c r="B34" s="168"/>
      <c r="C34" s="165"/>
      <c r="D34" s="168"/>
      <c r="E34" s="159"/>
      <c r="F34" s="159"/>
      <c r="G34" s="159"/>
      <c r="H34" s="159"/>
      <c r="I34" s="162"/>
      <c r="J34" s="141"/>
      <c r="K34" s="141"/>
      <c r="L34" s="141"/>
      <c r="M34" s="141"/>
      <c r="N34" s="141"/>
      <c r="O34" s="128"/>
      <c r="P34" s="128"/>
      <c r="Q34" s="130"/>
      <c r="R34" s="132"/>
      <c r="S34" s="110"/>
      <c r="T34" s="110"/>
      <c r="U34" s="110"/>
      <c r="V34" s="150"/>
      <c r="W34" s="153"/>
      <c r="X34" s="114"/>
      <c r="Y34" s="117"/>
      <c r="Z34" s="119"/>
      <c r="AA34" s="120"/>
      <c r="AB34" s="120"/>
      <c r="AC34" s="120"/>
      <c r="AD34" s="120"/>
      <c r="AE34" s="122"/>
      <c r="AF34" s="125"/>
      <c r="AG34" s="127"/>
      <c r="AH34" s="119"/>
      <c r="AI34" s="111"/>
      <c r="AJ34" s="112"/>
      <c r="AK34" s="82"/>
      <c r="AL34" s="82"/>
      <c r="AM34" s="82"/>
      <c r="AN34" s="82"/>
      <c r="AO34" s="82"/>
      <c r="AP34" s="82"/>
      <c r="AQ34" s="82"/>
      <c r="AR34" s="82"/>
    </row>
    <row r="35" spans="1:46" s="32" customFormat="1" ht="25.5" customHeight="1">
      <c r="A35" s="157"/>
      <c r="B35" s="169"/>
      <c r="C35" s="166"/>
      <c r="D35" s="169"/>
      <c r="E35" s="160"/>
      <c r="F35" s="160"/>
      <c r="G35" s="160"/>
      <c r="H35" s="160"/>
      <c r="I35" s="163"/>
      <c r="J35" s="142"/>
      <c r="K35" s="142"/>
      <c r="L35" s="142"/>
      <c r="M35" s="142"/>
      <c r="N35" s="142"/>
      <c r="O35" s="129"/>
      <c r="P35" s="129"/>
      <c r="Q35" s="131"/>
      <c r="R35" s="133"/>
      <c r="S35" s="110"/>
      <c r="T35" s="110"/>
      <c r="U35" s="110"/>
      <c r="V35" s="151"/>
      <c r="W35" s="154"/>
      <c r="X35" s="115"/>
      <c r="Y35" s="118"/>
      <c r="Z35" s="119"/>
      <c r="AA35" s="120"/>
      <c r="AB35" s="120"/>
      <c r="AC35" s="120"/>
      <c r="AD35" s="120"/>
      <c r="AE35" s="123"/>
      <c r="AF35" s="125"/>
      <c r="AG35" s="127"/>
      <c r="AH35" s="119"/>
      <c r="AI35" s="111"/>
      <c r="AJ35" s="112"/>
      <c r="AK35" s="82"/>
      <c r="AL35" s="82"/>
      <c r="AM35" s="82"/>
      <c r="AN35" s="82"/>
      <c r="AO35" s="82"/>
      <c r="AP35" s="82"/>
      <c r="AQ35" s="82"/>
      <c r="AR35" s="82"/>
    </row>
    <row r="36" spans="1:46" s="104" customFormat="1" ht="57" customHeight="1">
      <c r="A36" s="93">
        <v>1</v>
      </c>
      <c r="B36" s="94" t="s">
        <v>68</v>
      </c>
      <c r="C36" s="93" t="s">
        <v>69</v>
      </c>
      <c r="D36" s="94" t="s">
        <v>91</v>
      </c>
      <c r="E36" s="95" t="s">
        <v>72</v>
      </c>
      <c r="F36" s="96" t="s">
        <v>90</v>
      </c>
      <c r="G36" s="93">
        <v>4.49</v>
      </c>
      <c r="H36" s="97">
        <f t="shared" ref="H36" si="1">17697*G36</f>
        <v>79459.53</v>
      </c>
      <c r="I36" s="98"/>
      <c r="J36" s="98">
        <v>2</v>
      </c>
      <c r="K36" s="99"/>
      <c r="L36" s="97"/>
      <c r="M36" s="97">
        <f>H36/16*J36</f>
        <v>9932.4412499999999</v>
      </c>
      <c r="N36" s="97"/>
      <c r="O36" s="97"/>
      <c r="P36" s="97"/>
      <c r="Q36" s="93"/>
      <c r="R36" s="100"/>
      <c r="S36" s="93"/>
      <c r="T36" s="93"/>
      <c r="U36" s="93"/>
      <c r="V36" s="93">
        <f t="shared" ref="V36" si="2">I36+J36+K36</f>
        <v>2</v>
      </c>
      <c r="W36" s="97"/>
      <c r="X36" s="97">
        <f>(L36+M36+N36)*100%</f>
        <v>9932.4412499999999</v>
      </c>
      <c r="Y36" s="97">
        <f t="shared" ref="Y36" si="3">X36*25%</f>
        <v>2483.1103125</v>
      </c>
      <c r="Z36" s="97">
        <f t="shared" ref="Z36" si="4">(X36+Y36)*10%</f>
        <v>1241.5551562500002</v>
      </c>
      <c r="AA36" s="97"/>
      <c r="AB36" s="101"/>
      <c r="AC36" s="93"/>
      <c r="AD36" s="102"/>
      <c r="AE36" s="93"/>
      <c r="AF36" s="93"/>
      <c r="AG36" s="97">
        <f>(L36+M36+N36)*25%</f>
        <v>2483.1103125</v>
      </c>
      <c r="AH36" s="97">
        <f>(L36+M36+N36+AG36)*10%</f>
        <v>1241.5551562500002</v>
      </c>
      <c r="AI36" s="97">
        <f>L36+M36+N36+O36+P36+Q36+R36+S36+T36+U36+W36+X36+Y36+Z36+AB36+AC36+AF36+AG36+AH36</f>
        <v>27314.213437500002</v>
      </c>
      <c r="AJ36" s="97">
        <f t="shared" ref="AJ36" si="5">AI36</f>
        <v>27314.213437500002</v>
      </c>
      <c r="AK36" s="103"/>
      <c r="AL36" s="103"/>
      <c r="AM36" s="103"/>
      <c r="AN36" s="103"/>
      <c r="AO36" s="103"/>
      <c r="AP36" s="103"/>
      <c r="AQ36" s="103"/>
      <c r="AR36" s="103"/>
    </row>
    <row r="37" spans="1:46" s="107" customFormat="1" ht="21">
      <c r="A37" s="105"/>
      <c r="B37" s="106" t="s">
        <v>14</v>
      </c>
      <c r="H37" s="108">
        <f>H36</f>
        <v>79459.53</v>
      </c>
      <c r="I37" s="108">
        <f t="shared" ref="I37:AJ37" si="6">I36</f>
        <v>0</v>
      </c>
      <c r="J37" s="108">
        <f t="shared" si="6"/>
        <v>2</v>
      </c>
      <c r="K37" s="108">
        <f t="shared" si="6"/>
        <v>0</v>
      </c>
      <c r="L37" s="108">
        <f t="shared" si="6"/>
        <v>0</v>
      </c>
      <c r="M37" s="108">
        <f t="shared" si="6"/>
        <v>9932.4412499999999</v>
      </c>
      <c r="N37" s="108">
        <f t="shared" si="6"/>
        <v>0</v>
      </c>
      <c r="O37" s="108">
        <f t="shared" si="6"/>
        <v>0</v>
      </c>
      <c r="P37" s="108">
        <f t="shared" si="6"/>
        <v>0</v>
      </c>
      <c r="Q37" s="108">
        <f t="shared" si="6"/>
        <v>0</v>
      </c>
      <c r="R37" s="108">
        <f t="shared" si="6"/>
        <v>0</v>
      </c>
      <c r="S37" s="108">
        <f t="shared" si="6"/>
        <v>0</v>
      </c>
      <c r="T37" s="108">
        <f t="shared" si="6"/>
        <v>0</v>
      </c>
      <c r="U37" s="108">
        <f t="shared" si="6"/>
        <v>0</v>
      </c>
      <c r="V37" s="108">
        <f t="shared" si="6"/>
        <v>2</v>
      </c>
      <c r="W37" s="108">
        <f t="shared" si="6"/>
        <v>0</v>
      </c>
      <c r="X37" s="108">
        <f t="shared" si="6"/>
        <v>9932.4412499999999</v>
      </c>
      <c r="Y37" s="108">
        <f t="shared" si="6"/>
        <v>2483.1103125</v>
      </c>
      <c r="Z37" s="108">
        <f t="shared" si="6"/>
        <v>1241.5551562500002</v>
      </c>
      <c r="AA37" s="108">
        <f t="shared" si="6"/>
        <v>0</v>
      </c>
      <c r="AB37" s="108">
        <f t="shared" si="6"/>
        <v>0</v>
      </c>
      <c r="AC37" s="108">
        <f t="shared" si="6"/>
        <v>0</v>
      </c>
      <c r="AD37" s="108">
        <f t="shared" si="6"/>
        <v>0</v>
      </c>
      <c r="AE37" s="108">
        <f t="shared" si="6"/>
        <v>0</v>
      </c>
      <c r="AF37" s="108">
        <f t="shared" si="6"/>
        <v>0</v>
      </c>
      <c r="AG37" s="108">
        <f t="shared" si="6"/>
        <v>2483.1103125</v>
      </c>
      <c r="AH37" s="108">
        <f t="shared" si="6"/>
        <v>1241.5551562500002</v>
      </c>
      <c r="AI37" s="108">
        <f t="shared" si="6"/>
        <v>27314.213437500002</v>
      </c>
      <c r="AJ37" s="108">
        <f t="shared" si="6"/>
        <v>27314.213437500002</v>
      </c>
      <c r="AK37" s="109"/>
      <c r="AL37" s="109"/>
      <c r="AM37" s="109"/>
      <c r="AN37" s="109"/>
      <c r="AO37" s="109"/>
      <c r="AP37" s="109"/>
      <c r="AQ37" s="109"/>
      <c r="AR37" s="109"/>
    </row>
    <row r="38" spans="1:46" s="1" customFormat="1" ht="27.75" customHeight="1">
      <c r="A38" s="40"/>
      <c r="B38" s="70"/>
      <c r="C38" s="70"/>
      <c r="D38" s="70"/>
      <c r="E38" s="70"/>
      <c r="F38" s="70"/>
      <c r="G38" s="70"/>
      <c r="H38" s="70"/>
      <c r="I38" s="70"/>
      <c r="J38" s="69"/>
      <c r="K38" s="71"/>
      <c r="L38" s="69"/>
      <c r="M38" s="69"/>
      <c r="N38" s="69"/>
      <c r="O38" s="69"/>
      <c r="P38" s="69"/>
      <c r="Q38" s="69"/>
      <c r="R38" s="69"/>
      <c r="S38" s="69"/>
      <c r="T38" s="69"/>
      <c r="AC38" s="24"/>
      <c r="AH38" s="25"/>
      <c r="AI38" s="25"/>
      <c r="AM38"/>
      <c r="AN38"/>
      <c r="AO38"/>
      <c r="AP38"/>
      <c r="AQ38"/>
      <c r="AR38"/>
      <c r="AS38"/>
      <c r="AT38"/>
    </row>
    <row r="39" spans="1:46" s="172" customFormat="1" ht="36">
      <c r="A39" s="170"/>
      <c r="B39" s="171" t="s">
        <v>81</v>
      </c>
      <c r="C39" s="171"/>
      <c r="D39" s="171"/>
      <c r="E39" s="171"/>
      <c r="F39" s="171"/>
      <c r="G39" s="171"/>
      <c r="I39" s="171"/>
      <c r="K39" s="173"/>
      <c r="Q39" s="171" t="s">
        <v>80</v>
      </c>
      <c r="AC39" s="173"/>
      <c r="AH39" s="174"/>
      <c r="AI39" s="174"/>
      <c r="AM39" s="175"/>
      <c r="AN39" s="175"/>
      <c r="AO39" s="175"/>
      <c r="AP39" s="175"/>
      <c r="AQ39" s="175"/>
      <c r="AR39" s="175"/>
      <c r="AS39" s="175"/>
      <c r="AT39" s="175"/>
    </row>
    <row r="40" spans="1:46" s="172" customFormat="1" ht="36">
      <c r="A40" s="170"/>
      <c r="B40" s="171"/>
      <c r="C40" s="171"/>
      <c r="D40" s="171"/>
      <c r="E40" s="171"/>
      <c r="F40" s="171"/>
      <c r="G40" s="171"/>
      <c r="H40" s="171"/>
      <c r="I40" s="171"/>
      <c r="K40" s="173"/>
      <c r="AC40" s="173"/>
      <c r="AH40" s="174"/>
      <c r="AI40" s="174"/>
      <c r="AM40" s="175"/>
      <c r="AN40" s="175"/>
      <c r="AO40" s="175"/>
      <c r="AP40" s="175"/>
      <c r="AQ40" s="175"/>
      <c r="AR40" s="175"/>
      <c r="AS40" s="175"/>
      <c r="AT40" s="175"/>
    </row>
    <row r="41" spans="1:46" s="172" customFormat="1" ht="30.75" customHeight="1">
      <c r="A41" s="170"/>
      <c r="B41" s="171"/>
      <c r="C41" s="171"/>
      <c r="D41" s="171"/>
      <c r="E41" s="171"/>
      <c r="F41" s="171"/>
      <c r="G41" s="171"/>
      <c r="H41" s="171"/>
      <c r="I41" s="171"/>
      <c r="K41" s="173"/>
      <c r="AC41" s="173"/>
      <c r="AH41" s="174"/>
      <c r="AI41" s="174"/>
      <c r="AM41" s="175"/>
      <c r="AN41" s="175"/>
      <c r="AO41" s="175"/>
      <c r="AP41" s="175"/>
      <c r="AQ41" s="175"/>
      <c r="AR41" s="175"/>
      <c r="AS41" s="175"/>
      <c r="AT41" s="175"/>
    </row>
    <row r="42" spans="1:46" s="172" customFormat="1" ht="36">
      <c r="A42" s="170"/>
      <c r="B42" s="171" t="s">
        <v>89</v>
      </c>
      <c r="C42" s="171"/>
      <c r="D42" s="171"/>
      <c r="E42" s="171"/>
      <c r="F42" s="171"/>
      <c r="G42" s="171"/>
      <c r="I42" s="171"/>
      <c r="K42" s="173"/>
      <c r="Q42" s="171" t="s">
        <v>88</v>
      </c>
      <c r="AC42" s="173"/>
      <c r="AH42" s="174"/>
      <c r="AI42" s="174"/>
      <c r="AM42" s="175"/>
      <c r="AN42" s="175"/>
      <c r="AO42" s="175"/>
      <c r="AP42" s="175"/>
      <c r="AQ42" s="175"/>
      <c r="AR42" s="175"/>
      <c r="AS42" s="175"/>
      <c r="AT42" s="175"/>
    </row>
    <row r="43" spans="1:46" s="172" customFormat="1" ht="30" customHeight="1">
      <c r="A43" s="170"/>
      <c r="B43" s="171"/>
      <c r="C43" s="171"/>
      <c r="D43" s="171"/>
      <c r="E43" s="171"/>
      <c r="F43" s="171"/>
      <c r="G43" s="171"/>
      <c r="H43" s="171"/>
      <c r="I43" s="171"/>
      <c r="K43" s="173"/>
      <c r="AC43" s="173"/>
      <c r="AH43" s="174"/>
      <c r="AI43" s="174"/>
      <c r="AM43" s="175"/>
      <c r="AN43" s="175"/>
      <c r="AO43" s="175"/>
      <c r="AP43" s="175"/>
      <c r="AQ43" s="175"/>
      <c r="AR43" s="175"/>
      <c r="AS43" s="175"/>
      <c r="AT43" s="175"/>
    </row>
    <row r="44" spans="1:46" s="172" customFormat="1" ht="36">
      <c r="A44" s="170"/>
      <c r="B44" s="171" t="s">
        <v>82</v>
      </c>
      <c r="C44" s="171"/>
      <c r="D44" s="171"/>
      <c r="E44" s="171"/>
      <c r="F44" s="171"/>
      <c r="G44" s="171"/>
      <c r="I44" s="171"/>
      <c r="K44" s="173"/>
      <c r="Q44" s="171" t="s">
        <v>87</v>
      </c>
      <c r="AC44" s="173"/>
      <c r="AH44" s="174"/>
      <c r="AI44" s="174"/>
      <c r="AM44" s="175"/>
      <c r="AN44" s="175"/>
      <c r="AO44" s="175"/>
      <c r="AP44" s="175"/>
      <c r="AQ44" s="175"/>
      <c r="AR44" s="175"/>
      <c r="AS44" s="175"/>
      <c r="AT44" s="175"/>
    </row>
    <row r="45" spans="1:46" s="172" customFormat="1" ht="36">
      <c r="A45" s="170"/>
      <c r="K45" s="173"/>
      <c r="AC45" s="173"/>
      <c r="AH45" s="174"/>
      <c r="AI45" s="174"/>
      <c r="AM45" s="175"/>
      <c r="AN45" s="175"/>
      <c r="AO45" s="175"/>
      <c r="AP45" s="175"/>
      <c r="AQ45" s="175"/>
      <c r="AR45" s="175"/>
      <c r="AS45" s="175"/>
      <c r="AT45" s="175"/>
    </row>
  </sheetData>
  <mergeCells count="44">
    <mergeCell ref="A30:A35"/>
    <mergeCell ref="E30:E35"/>
    <mergeCell ref="F30:F35"/>
    <mergeCell ref="G30:G35"/>
    <mergeCell ref="I31:I35"/>
    <mergeCell ref="H30:H35"/>
    <mergeCell ref="C30:C35"/>
    <mergeCell ref="D30:D35"/>
    <mergeCell ref="B30:B35"/>
    <mergeCell ref="O31:O35"/>
    <mergeCell ref="M5:R6"/>
    <mergeCell ref="U6:AC6"/>
    <mergeCell ref="K3:L3"/>
    <mergeCell ref="C27:D27"/>
    <mergeCell ref="B5:I6"/>
    <mergeCell ref="K31:K35"/>
    <mergeCell ref="I30:K30"/>
    <mergeCell ref="L31:L35"/>
    <mergeCell ref="M31:M35"/>
    <mergeCell ref="N31:N35"/>
    <mergeCell ref="L30:N30"/>
    <mergeCell ref="J31:J35"/>
    <mergeCell ref="P30:R30"/>
    <mergeCell ref="V30:V35"/>
    <mergeCell ref="W30:W35"/>
    <mergeCell ref="P31:P35"/>
    <mergeCell ref="Q31:Q35"/>
    <mergeCell ref="R31:R35"/>
    <mergeCell ref="S31:S35"/>
    <mergeCell ref="T31:T35"/>
    <mergeCell ref="U31:U35"/>
    <mergeCell ref="AI30:AI35"/>
    <mergeCell ref="AJ30:AJ35"/>
    <mergeCell ref="X30:X35"/>
    <mergeCell ref="Y30:Y35"/>
    <mergeCell ref="Z30:Z35"/>
    <mergeCell ref="AA30:AA35"/>
    <mergeCell ref="AB30:AB35"/>
    <mergeCell ref="AC30:AC35"/>
    <mergeCell ref="AE30:AE35"/>
    <mergeCell ref="AF30:AF35"/>
    <mergeCell ref="AG30:AG35"/>
    <mergeCell ref="AH30:AH35"/>
    <mergeCell ref="AD30:AD35"/>
  </mergeCells>
  <pageMargins left="0.70866141732283472" right="0.70866141732283472" top="0.74803149606299213" bottom="0.74803149606299213" header="0.31496062992125984" footer="0.31496062992125984"/>
  <pageSetup paperSize="9" scale="2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тарификация 2022-2023 у.г.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2024-01-30T09:09:30Z</dcterms:modified>
</cp:coreProperties>
</file>